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9525" activeTab="1"/>
  </bookViews>
  <sheets>
    <sheet name="pain" sheetId="2" r:id="rId1"/>
    <sheet name="Formulas" sheetId="1" r:id="rId2"/>
  </sheets>
  <calcPr calcId="145621"/>
</workbook>
</file>

<file path=xl/calcChain.xml><?xml version="1.0" encoding="utf-8"?>
<calcChain xmlns="http://schemas.openxmlformats.org/spreadsheetml/2006/main">
  <c r="C18" i="1" l="1"/>
  <c r="D9" i="1"/>
  <c r="C9" i="1"/>
  <c r="E12" i="1"/>
  <c r="D4" i="2"/>
  <c r="E15" i="1"/>
  <c r="D15" i="1"/>
  <c r="E14" i="1"/>
  <c r="D14" i="1"/>
  <c r="D13" i="1"/>
  <c r="E13" i="1"/>
  <c r="C4" i="2"/>
  <c r="G4" i="2" s="1"/>
  <c r="E4" i="2"/>
  <c r="F4" i="2"/>
  <c r="C5" i="2"/>
  <c r="D5" i="2" s="1"/>
  <c r="C6" i="2"/>
  <c r="G6" i="2" s="1"/>
  <c r="E6" i="2"/>
  <c r="F6" i="2" s="1"/>
  <c r="C7" i="2"/>
  <c r="G7" i="2" s="1"/>
  <c r="E7" i="2"/>
  <c r="F7" i="2" s="1"/>
  <c r="C8" i="2"/>
  <c r="G8" i="2" s="1"/>
  <c r="C9" i="2"/>
  <c r="D9" i="2" s="1"/>
  <c r="C10" i="2"/>
  <c r="G10" i="2" s="1"/>
  <c r="D10" i="2"/>
  <c r="C11" i="2"/>
  <c r="D11" i="2" s="1"/>
  <c r="C12" i="2"/>
  <c r="E12" i="2" s="1"/>
  <c r="F12" i="2" s="1"/>
  <c r="D12" i="2"/>
  <c r="G12" i="2"/>
  <c r="C13" i="2"/>
  <c r="D13" i="2" s="1"/>
  <c r="C14" i="2"/>
  <c r="G14" i="2" s="1"/>
  <c r="E11" i="2" l="1"/>
  <c r="F11" i="2" s="1"/>
  <c r="D7" i="2"/>
  <c r="E8" i="2"/>
  <c r="F8" i="2" s="1"/>
  <c r="D6" i="2"/>
  <c r="D8" i="2"/>
  <c r="E14" i="2"/>
  <c r="F14" i="2" s="1"/>
  <c r="D14" i="2"/>
  <c r="G11" i="2"/>
  <c r="E10" i="2"/>
  <c r="F10" i="2" s="1"/>
  <c r="G13" i="2"/>
  <c r="G9" i="2"/>
  <c r="G5" i="2"/>
  <c r="E13" i="2"/>
  <c r="F13" i="2" s="1"/>
  <c r="E9" i="2"/>
  <c r="F9" i="2" s="1"/>
  <c r="E5" i="2"/>
  <c r="F5" i="2" s="1"/>
</calcChain>
</file>

<file path=xl/sharedStrings.xml><?xml version="1.0" encoding="utf-8"?>
<sst xmlns="http://schemas.openxmlformats.org/spreadsheetml/2006/main" count="33" uniqueCount="30">
  <si>
    <t>BoobPerLvl</t>
  </si>
  <si>
    <t>MaidBoobBaseMod</t>
  </si>
  <si>
    <t>jut/stop milking</t>
  </si>
  <si>
    <t>irritated</t>
  </si>
  <si>
    <t>sensetive</t>
  </si>
  <si>
    <t>normal</t>
  </si>
  <si>
    <t>jut</t>
  </si>
  <si>
    <t>Rate</t>
  </si>
  <si>
    <t>LV</t>
  </si>
  <si>
    <t>New</t>
  </si>
  <si>
    <t>Base</t>
  </si>
  <si>
    <t>old max ticks</t>
  </si>
  <si>
    <t>Modifiers</t>
  </si>
  <si>
    <t>Output</t>
  </si>
  <si>
    <t>Arousal</t>
  </si>
  <si>
    <t>Milk Level</t>
  </si>
  <si>
    <t>Ticks</t>
  </si>
  <si>
    <t>Pain</t>
  </si>
  <si>
    <t>Milk gen</t>
  </si>
  <si>
    <t>Pain gen</t>
  </si>
  <si>
    <t>Range</t>
  </si>
  <si>
    <t>Piercing (2=true)</t>
  </si>
  <si>
    <t>sensitive</t>
  </si>
  <si>
    <t>Mobile milking (2=true)</t>
  </si>
  <si>
    <t xml:space="preserve"> min</t>
  </si>
  <si>
    <t>max</t>
  </si>
  <si>
    <t>Nipple status</t>
  </si>
  <si>
    <t>Cheat</t>
  </si>
  <si>
    <t>Pain reduction</t>
  </si>
  <si>
    <t>milkings untill jut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</si>
</sst>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4" sqref="D4"/>
    </sheetView>
  </sheetViews>
  <sheetFormatPr defaultRowHeight="15" x14ac:dyDescent="0.25"/>
  <cols>
    <col min="1" max="1" width="3.140625" style="1" bestFit="1" customWidth="1"/>
    <col min="2" max="2" width="5" style="1" bestFit="1" customWidth="1"/>
    <col min="3" max="3" width="13.140625" style="1" bestFit="1" customWidth="1"/>
    <col min="4" max="6" width="9.140625" style="1"/>
    <col min="7" max="7" width="15.28515625" style="1" bestFit="1" customWidth="1"/>
    <col min="9" max="16384" width="9.140625" style="1"/>
  </cols>
  <sheetData>
    <row r="1" spans="1:11" s="8" customFormat="1" x14ac:dyDescent="0.25">
      <c r="D1" s="16"/>
      <c r="E1" s="16"/>
      <c r="F1" s="16"/>
      <c r="G1" s="16"/>
    </row>
    <row r="2" spans="1:11" s="8" customFormat="1" x14ac:dyDescent="0.25">
      <c r="A2" s="15" t="s">
        <v>10</v>
      </c>
      <c r="B2" s="14"/>
      <c r="C2" s="13"/>
      <c r="D2" s="15" t="s">
        <v>9</v>
      </c>
      <c r="E2" s="14"/>
      <c r="F2" s="14"/>
      <c r="G2" s="13"/>
    </row>
    <row r="3" spans="1:11" s="8" customFormat="1" x14ac:dyDescent="0.25">
      <c r="A3" s="12" t="s">
        <v>8</v>
      </c>
      <c r="B3" s="11" t="s">
        <v>7</v>
      </c>
      <c r="C3" s="10" t="s">
        <v>11</v>
      </c>
      <c r="D3" s="12" t="s">
        <v>5</v>
      </c>
      <c r="E3" s="11" t="s">
        <v>4</v>
      </c>
      <c r="F3" s="11" t="s">
        <v>3</v>
      </c>
      <c r="G3" s="10" t="s">
        <v>2</v>
      </c>
      <c r="I3" s="9" t="s">
        <v>29</v>
      </c>
      <c r="J3" s="9"/>
      <c r="K3" s="9"/>
    </row>
    <row r="4" spans="1:11" x14ac:dyDescent="0.25">
      <c r="A4" s="7">
        <v>0</v>
      </c>
      <c r="B4" s="6">
        <v>1</v>
      </c>
      <c r="C4" s="5">
        <f>(A4+2)*2</f>
        <v>4</v>
      </c>
      <c r="D4" s="7">
        <f>INT(C4/10)</f>
        <v>0</v>
      </c>
      <c r="E4" s="6">
        <f>INT(C4/3)</f>
        <v>1</v>
      </c>
      <c r="F4" s="6">
        <f>INT(E4*2)</f>
        <v>2</v>
      </c>
      <c r="G4" s="5">
        <f>INT(C4-C4/10)</f>
        <v>3</v>
      </c>
      <c r="I4" s="1">
        <v>1</v>
      </c>
      <c r="J4" s="1">
        <v>1</v>
      </c>
      <c r="K4" s="1">
        <v>0</v>
      </c>
    </row>
    <row r="5" spans="1:11" x14ac:dyDescent="0.25">
      <c r="A5" s="7">
        <v>1</v>
      </c>
      <c r="B5" s="6">
        <v>1</v>
      </c>
      <c r="C5" s="5">
        <f>(A5+2)*2</f>
        <v>6</v>
      </c>
      <c r="D5" s="7">
        <f>INT(C5/10)</f>
        <v>0</v>
      </c>
      <c r="E5" s="6">
        <f>INT(C5/3)</f>
        <v>2</v>
      </c>
      <c r="F5" s="6">
        <f>INT(E5*2)</f>
        <v>4</v>
      </c>
      <c r="G5" s="5">
        <f>INT(C5-C5/10)</f>
        <v>5</v>
      </c>
      <c r="I5" s="1">
        <v>2</v>
      </c>
      <c r="J5" s="1">
        <v>1</v>
      </c>
      <c r="K5" s="1">
        <v>1</v>
      </c>
    </row>
    <row r="6" spans="1:11" x14ac:dyDescent="0.25">
      <c r="A6" s="7">
        <v>2</v>
      </c>
      <c r="B6" s="6">
        <v>1</v>
      </c>
      <c r="C6" s="5">
        <f>(A6+2)*2</f>
        <v>8</v>
      </c>
      <c r="D6" s="7">
        <f>INT(C6/10)</f>
        <v>0</v>
      </c>
      <c r="E6" s="6">
        <f>INT(C6/3)</f>
        <v>2</v>
      </c>
      <c r="F6" s="6">
        <f>INT(E6*2)</f>
        <v>4</v>
      </c>
      <c r="G6" s="5">
        <f>INT(C6-C6/10)</f>
        <v>7</v>
      </c>
      <c r="I6" s="1">
        <v>2</v>
      </c>
      <c r="J6" s="1">
        <v>1</v>
      </c>
      <c r="K6" s="1">
        <v>1</v>
      </c>
    </row>
    <row r="7" spans="1:11" x14ac:dyDescent="0.25">
      <c r="A7" s="7">
        <v>3</v>
      </c>
      <c r="B7" s="6">
        <v>1</v>
      </c>
      <c r="C7" s="5">
        <f>(A7+2)*2</f>
        <v>10</v>
      </c>
      <c r="D7" s="7">
        <f>INT(C7/10)</f>
        <v>1</v>
      </c>
      <c r="E7" s="6">
        <f>INT(C7/3)</f>
        <v>3</v>
      </c>
      <c r="F7" s="6">
        <f>INT(E7*2)</f>
        <v>6</v>
      </c>
      <c r="G7" s="5">
        <f>INT(C7-C7/10)</f>
        <v>9</v>
      </c>
      <c r="I7" s="1">
        <v>3</v>
      </c>
      <c r="J7" s="1">
        <v>2</v>
      </c>
      <c r="K7" s="1">
        <v>1</v>
      </c>
    </row>
    <row r="8" spans="1:11" x14ac:dyDescent="0.25">
      <c r="A8" s="7">
        <v>4</v>
      </c>
      <c r="B8" s="6">
        <v>1</v>
      </c>
      <c r="C8" s="5">
        <f>(A8+2)*2</f>
        <v>12</v>
      </c>
      <c r="D8" s="7">
        <f>INT(C8/10)</f>
        <v>1</v>
      </c>
      <c r="E8" s="6">
        <f>INT(C8/3)</f>
        <v>4</v>
      </c>
      <c r="F8" s="6">
        <f>INT(E8*2)</f>
        <v>8</v>
      </c>
      <c r="G8" s="5">
        <f>INT(C8-C8/10)</f>
        <v>10</v>
      </c>
      <c r="I8" s="1">
        <v>4</v>
      </c>
      <c r="J8" s="1">
        <v>2</v>
      </c>
      <c r="K8" s="1">
        <v>1</v>
      </c>
    </row>
    <row r="9" spans="1:11" x14ac:dyDescent="0.25">
      <c r="A9" s="7">
        <v>5</v>
      </c>
      <c r="B9" s="6">
        <v>1</v>
      </c>
      <c r="C9" s="5">
        <f>(A9+2)*2</f>
        <v>14</v>
      </c>
      <c r="D9" s="7">
        <f>INT(C9/10)</f>
        <v>1</v>
      </c>
      <c r="E9" s="6">
        <f>INT(C9/3)</f>
        <v>4</v>
      </c>
      <c r="F9" s="6">
        <f>INT(E9*2)</f>
        <v>8</v>
      </c>
      <c r="G9" s="5">
        <f>INT(C9-C9/10)</f>
        <v>12</v>
      </c>
      <c r="I9" s="1">
        <v>4</v>
      </c>
      <c r="J9" s="1">
        <v>2</v>
      </c>
      <c r="K9" s="1">
        <v>2</v>
      </c>
    </row>
    <row r="10" spans="1:11" x14ac:dyDescent="0.25">
      <c r="A10" s="7">
        <v>6</v>
      </c>
      <c r="B10" s="6">
        <v>1</v>
      </c>
      <c r="C10" s="5">
        <f>(A10+2)*2</f>
        <v>16</v>
      </c>
      <c r="D10" s="7">
        <f>INT(C10/10)</f>
        <v>1</v>
      </c>
      <c r="E10" s="6">
        <f>INT(C10/3)</f>
        <v>5</v>
      </c>
      <c r="F10" s="6">
        <f>INT(E10*2)</f>
        <v>10</v>
      </c>
      <c r="G10" s="5">
        <f>INT(C10-C10/10)</f>
        <v>14</v>
      </c>
      <c r="I10" s="1">
        <v>5</v>
      </c>
      <c r="J10" s="1">
        <v>3</v>
      </c>
      <c r="K10" s="1">
        <v>1</v>
      </c>
    </row>
    <row r="11" spans="1:11" x14ac:dyDescent="0.25">
      <c r="A11" s="7">
        <v>7</v>
      </c>
      <c r="B11" s="6">
        <v>1</v>
      </c>
      <c r="C11" s="5">
        <f>(A11+2)*2</f>
        <v>18</v>
      </c>
      <c r="D11" s="7">
        <f>INT(C11/10)</f>
        <v>1</v>
      </c>
      <c r="E11" s="6">
        <f>INT(C11/3)</f>
        <v>6</v>
      </c>
      <c r="F11" s="6">
        <f>INT(E11*2)</f>
        <v>12</v>
      </c>
      <c r="G11" s="5">
        <f>INT(C11-C11/10)</f>
        <v>16</v>
      </c>
      <c r="I11" s="1">
        <v>6</v>
      </c>
      <c r="J11" s="1">
        <v>3</v>
      </c>
      <c r="K11" s="1">
        <v>2</v>
      </c>
    </row>
    <row r="12" spans="1:11" x14ac:dyDescent="0.25">
      <c r="A12" s="7">
        <v>8</v>
      </c>
      <c r="B12" s="6">
        <v>1</v>
      </c>
      <c r="C12" s="5">
        <f>(A12+2)*2</f>
        <v>20</v>
      </c>
      <c r="D12" s="7">
        <f>INT(C12/10)</f>
        <v>2</v>
      </c>
      <c r="E12" s="6">
        <f>INT(C12/3)</f>
        <v>6</v>
      </c>
      <c r="F12" s="6">
        <f>INT(E12*2)</f>
        <v>12</v>
      </c>
      <c r="G12" s="5">
        <f>INT(C12-C12/10)</f>
        <v>18</v>
      </c>
      <c r="I12" s="1">
        <v>6</v>
      </c>
      <c r="J12" s="1">
        <v>3</v>
      </c>
      <c r="K12" s="1">
        <v>2</v>
      </c>
    </row>
    <row r="13" spans="1:11" x14ac:dyDescent="0.25">
      <c r="A13" s="7">
        <v>9</v>
      </c>
      <c r="B13" s="6">
        <v>1</v>
      </c>
      <c r="C13" s="5">
        <f>(A13+2)*2</f>
        <v>22</v>
      </c>
      <c r="D13" s="7">
        <f>INT(C13/10)</f>
        <v>2</v>
      </c>
      <c r="E13" s="6">
        <f>INT(C13/3)</f>
        <v>7</v>
      </c>
      <c r="F13" s="6">
        <f>INT(E13*2)</f>
        <v>14</v>
      </c>
      <c r="G13" s="5">
        <f>INT(C13-C13/10)</f>
        <v>19</v>
      </c>
      <c r="I13" s="1">
        <v>7</v>
      </c>
      <c r="J13" s="1">
        <v>3</v>
      </c>
      <c r="K13" s="1">
        <v>2</v>
      </c>
    </row>
    <row r="14" spans="1:11" x14ac:dyDescent="0.25">
      <c r="A14" s="4">
        <v>10</v>
      </c>
      <c r="B14" s="3">
        <v>1</v>
      </c>
      <c r="C14" s="2">
        <f>(A14+2)*2</f>
        <v>24</v>
      </c>
      <c r="D14" s="4">
        <f>INT(C14/10)</f>
        <v>2</v>
      </c>
      <c r="E14" s="3">
        <f>INT(C14/3)</f>
        <v>8</v>
      </c>
      <c r="F14" s="3">
        <f>INT(E14*2)</f>
        <v>16</v>
      </c>
      <c r="G14" s="2">
        <f>INT(C14-C14/10)</f>
        <v>21</v>
      </c>
      <c r="I14" s="1">
        <v>8</v>
      </c>
      <c r="J14" s="1">
        <v>4</v>
      </c>
      <c r="K14" s="1">
        <v>2</v>
      </c>
    </row>
  </sheetData>
  <mergeCells count="4">
    <mergeCell ref="D2:G2"/>
    <mergeCell ref="A2:C2"/>
    <mergeCell ref="D1:G1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3" sqref="B3"/>
    </sheetView>
  </sheetViews>
  <sheetFormatPr defaultRowHeight="15" x14ac:dyDescent="0.25"/>
  <cols>
    <col min="1" max="1" width="22.28515625" style="6" bestFit="1" customWidth="1"/>
    <col min="2" max="3" width="12" style="6" bestFit="1" customWidth="1"/>
    <col min="4" max="4" width="10.5703125" style="6" bestFit="1" customWidth="1"/>
    <col min="5" max="16384" width="9.140625" style="6"/>
  </cols>
  <sheetData>
    <row r="1" spans="1:5" ht="15.75" thickBot="1" x14ac:dyDescent="0.3">
      <c r="A1" s="21" t="s">
        <v>18</v>
      </c>
      <c r="B1" s="22"/>
      <c r="C1" s="23"/>
      <c r="D1" s="21" t="s">
        <v>28</v>
      </c>
      <c r="E1" s="23"/>
    </row>
    <row r="2" spans="1:5" ht="15.75" thickBot="1" x14ac:dyDescent="0.3">
      <c r="A2" s="29"/>
      <c r="B2" s="30" t="s">
        <v>12</v>
      </c>
      <c r="C2" s="31"/>
      <c r="D2" s="17"/>
      <c r="E2" s="18"/>
    </row>
    <row r="3" spans="1:5" x14ac:dyDescent="0.25">
      <c r="A3" s="17" t="s">
        <v>16</v>
      </c>
      <c r="B3" s="6">
        <v>3</v>
      </c>
      <c r="C3" s="18"/>
      <c r="D3" s="17"/>
      <c r="E3" s="18"/>
    </row>
    <row r="4" spans="1:5" x14ac:dyDescent="0.25">
      <c r="A4" s="17" t="s">
        <v>15</v>
      </c>
      <c r="B4" s="6">
        <v>0</v>
      </c>
      <c r="C4" s="18"/>
      <c r="D4" s="17"/>
      <c r="E4" s="18"/>
    </row>
    <row r="5" spans="1:5" x14ac:dyDescent="0.25">
      <c r="A5" s="17" t="s">
        <v>14</v>
      </c>
      <c r="B5" s="6">
        <v>0</v>
      </c>
      <c r="C5" s="18"/>
      <c r="D5" s="17"/>
      <c r="E5" s="18"/>
    </row>
    <row r="6" spans="1:5" x14ac:dyDescent="0.25">
      <c r="A6" s="17" t="s">
        <v>0</v>
      </c>
      <c r="B6" s="6">
        <v>7.0000000000000007E-2</v>
      </c>
      <c r="C6" s="18"/>
      <c r="D6" s="17"/>
      <c r="E6" s="18"/>
    </row>
    <row r="7" spans="1:5" x14ac:dyDescent="0.25">
      <c r="A7" s="17" t="s">
        <v>1</v>
      </c>
      <c r="B7" s="6">
        <v>1</v>
      </c>
      <c r="C7" s="18"/>
      <c r="D7" s="17"/>
      <c r="E7" s="18"/>
    </row>
    <row r="8" spans="1:5" ht="15.75" thickBot="1" x14ac:dyDescent="0.3">
      <c r="A8" s="17" t="s">
        <v>27</v>
      </c>
      <c r="B8" s="6">
        <v>0</v>
      </c>
      <c r="C8" s="18"/>
      <c r="D8" s="17"/>
      <c r="E8" s="18"/>
    </row>
    <row r="9" spans="1:5" ht="15.75" thickBot="1" x14ac:dyDescent="0.3">
      <c r="A9" s="24" t="s">
        <v>13</v>
      </c>
      <c r="B9" s="25"/>
      <c r="C9" s="38">
        <f>(B7+B4*B6)*(1+B5/100)/3*B3+B8*B3</f>
        <v>1</v>
      </c>
      <c r="D9" s="42">
        <f>(B7+B4*B6)*(1+B5/100)/3*B3+B8*B3+(B4+2)*2/10*B3</f>
        <v>2.2000000000000002</v>
      </c>
      <c r="E9" s="37"/>
    </row>
    <row r="10" spans="1:5" ht="15.75" thickBot="1" x14ac:dyDescent="0.3">
      <c r="A10" s="21" t="s">
        <v>19</v>
      </c>
      <c r="B10" s="22"/>
      <c r="C10" s="23"/>
      <c r="D10" s="40" t="s">
        <v>20</v>
      </c>
      <c r="E10" s="41"/>
    </row>
    <row r="11" spans="1:5" ht="15.75" thickBot="1" x14ac:dyDescent="0.3">
      <c r="A11" s="29" t="s">
        <v>26</v>
      </c>
      <c r="B11" s="32" t="s">
        <v>17</v>
      </c>
      <c r="C11" s="31"/>
      <c r="D11" s="33" t="s">
        <v>24</v>
      </c>
      <c r="E11" s="34" t="s">
        <v>25</v>
      </c>
    </row>
    <row r="12" spans="1:5" x14ac:dyDescent="0.25">
      <c r="A12" s="17" t="s">
        <v>5</v>
      </c>
      <c r="B12" s="6">
        <v>1</v>
      </c>
      <c r="C12" s="18"/>
      <c r="D12" s="20">
        <v>0</v>
      </c>
      <c r="E12" s="26">
        <f>(B4+2)*2/3</f>
        <v>1.3333333333333333</v>
      </c>
    </row>
    <row r="13" spans="1:5" x14ac:dyDescent="0.25">
      <c r="A13" s="17" t="s">
        <v>22</v>
      </c>
      <c r="B13" s="6">
        <v>2</v>
      </c>
      <c r="C13" s="18"/>
      <c r="D13" s="20">
        <f>(B4+2)*2/3</f>
        <v>1.3333333333333333</v>
      </c>
      <c r="E13" s="26">
        <f>(B4+2)*2/3*2</f>
        <v>2.6666666666666665</v>
      </c>
    </row>
    <row r="14" spans="1:5" x14ac:dyDescent="0.25">
      <c r="A14" s="17" t="s">
        <v>3</v>
      </c>
      <c r="B14" s="6">
        <v>3</v>
      </c>
      <c r="C14" s="18"/>
      <c r="D14" s="20">
        <f>(B4+2)*2/3*2</f>
        <v>2.6666666666666665</v>
      </c>
      <c r="E14" s="26">
        <f>(B4+2)*2-(B4+2)*2/10</f>
        <v>3.6</v>
      </c>
    </row>
    <row r="15" spans="1:5" x14ac:dyDescent="0.25">
      <c r="A15" s="17" t="s">
        <v>6</v>
      </c>
      <c r="B15" s="19">
        <v>4</v>
      </c>
      <c r="C15" s="18"/>
      <c r="D15" s="20">
        <f>(B4+2)*2-(B4+2)*2/10</f>
        <v>3.6</v>
      </c>
      <c r="E15" s="26">
        <f>(B4+2)*2</f>
        <v>4</v>
      </c>
    </row>
    <row r="16" spans="1:5" x14ac:dyDescent="0.25">
      <c r="A16" s="20" t="s">
        <v>21</v>
      </c>
      <c r="B16" s="6">
        <v>1</v>
      </c>
      <c r="C16" s="18"/>
      <c r="D16" s="20"/>
      <c r="E16" s="26"/>
    </row>
    <row r="17" spans="1:5" ht="15.75" thickBot="1" x14ac:dyDescent="0.3">
      <c r="A17" s="20" t="s">
        <v>23</v>
      </c>
      <c r="B17" s="6">
        <v>1</v>
      </c>
      <c r="C17" s="18"/>
      <c r="D17" s="20"/>
      <c r="E17" s="26"/>
    </row>
    <row r="18" spans="1:5" ht="15.75" thickBot="1" x14ac:dyDescent="0.3">
      <c r="A18" s="35" t="s">
        <v>13</v>
      </c>
      <c r="B18" s="36"/>
      <c r="C18" s="39">
        <f>(B12-B4*0.025)*(1-B5/100*0.25)*B16*B17</f>
        <v>1</v>
      </c>
      <c r="D18" s="27"/>
      <c r="E18" s="28"/>
    </row>
    <row r="19" spans="1:5" x14ac:dyDescent="0.25">
      <c r="D19" s="19"/>
      <c r="E19" s="19"/>
    </row>
  </sheetData>
  <mergeCells count="4">
    <mergeCell ref="A10:C10"/>
    <mergeCell ref="A1:C1"/>
    <mergeCell ref="D10:E10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pain</vt:lpstr>
      <vt:lpstr>Formulas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Artem</cp:lastModifiedBy>
  <dcterms:created xsi:type="dcterms:W3CDTF">2014-09-14T09:48:46Z</dcterms:created>
  <dcterms:modified xsi:type="dcterms:W3CDTF">2014-09-23T18:12:46Z</dcterms:modified>
</cp:coreProperties>
</file>